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<sst xmlns="http://schemas.openxmlformats.org/spreadsheetml/2006/main" count="41" uniqueCount="33">
  <si>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LTPU</t>
  </si>
  <si>
    <t>LTD</t>
  </si>
  <si>
    <t>STPU</t>
  </si>
  <si>
    <t>STD</t>
  </si>
  <si>
    <t>INST</t>
  </si>
  <si>
    <t>GFPU</t>
  </si>
  <si>
    <t>GFD</t>
  </si>
  <si>
    <t>MIN</t>
  </si>
  <si>
    <t>MAX</t>
  </si>
  <si>
    <t>STD *</t>
  </si>
  <si>
    <t>GFD*</t>
  </si>
  <si>
    <t>LTD SETTINGS</t>
  </si>
  <si>
    <t>LTPU SETTINGS</t>
  </si>
  <si>
    <t>STPU SETTINGS</t>
  </si>
  <si>
    <t>STD SETTINGS</t>
  </si>
  <si>
    <t>INST SETTINGS</t>
  </si>
  <si>
    <t>GFPU SETTINGS</t>
  </si>
  <si>
    <t>GFD SETTINGS</t>
  </si>
  <si>
    <t>STD * SETTINGS</t>
  </si>
  <si>
    <t>GFD* SETTINGS</t>
  </si>
  <si>
    <t>ST FLAT</t>
  </si>
  <si>
    <t>GF FLAT</t>
  </si>
  <si>
    <t>ST *</t>
  </si>
  <si>
    <t>In    Setting</t>
  </si>
  <si>
    <t>Ir / Test amps</t>
  </si>
  <si>
    <t>GF *</t>
  </si>
  <si>
    <t xml:space="preserve">Fields in yellow have drop down selections. </t>
  </si>
  <si>
    <t>Test values and Min/ Max values will automatically populate the appropriate fields.</t>
  </si>
  <si>
    <t>Current Sensor Selection</t>
  </si>
  <si>
    <t xml:space="preserve">Current </t>
  </si>
  <si>
    <t>Sensor</t>
  </si>
  <si>
    <t>New Magnum Test Kit does not support I2T settings.</t>
  </si>
  <si>
    <t xml:space="preserve">Choose 5 from the pull down menu for amptector testing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</si>
</sst>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readingOrder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workbookViewId="0" topLeftCell="A1">
      <selection activeCell="B1" sqref="B1"/>
    </sheetView>
  </sheetViews>
  <sheetFormatPr defaultColWidth="9.140625" defaultRowHeight="12.75"/>
  <cols>
    <col min="3" max="3" width="11.140625" style="0" customWidth="1"/>
    <col min="9" max="10" width="10.57421875" style="0" customWidth="1"/>
    <col min="11" max="11" width="9.8515625" style="0" customWidth="1"/>
    <col min="12" max="12" width="10.8515625" style="0" customWidth="1"/>
  </cols>
  <sheetData>
    <row r="1" spans="1:4" ht="13.5" thickBot="1">
      <c r="A1" s="1" t="s">
        <v>29</v>
      </c>
      <c r="B1" s="10">
        <v>300</v>
      </c>
      <c r="D1" t="s">
        <v>32</v>
      </c>
    </row>
    <row r="2" spans="1:2" ht="12.75">
      <c r="A2" s="1" t="s">
        <v>30</v>
      </c>
      <c r="B2" s="1"/>
    </row>
    <row r="3" spans="1:5" ht="30" customHeight="1">
      <c r="A3" s="2"/>
      <c r="B3" s="8" t="s">
        <v>23</v>
      </c>
      <c r="C3" s="8" t="s">
        <v>24</v>
      </c>
      <c r="D3" s="2" t="s">
        <v>7</v>
      </c>
      <c r="E3" s="2" t="s">
        <v>8</v>
      </c>
    </row>
    <row r="4" spans="1:5" ht="12.75">
      <c r="A4" s="2" t="s">
        <v>0</v>
      </c>
      <c r="B4" s="3">
        <v>0.5</v>
      </c>
      <c r="C4" s="2">
        <f>B4*B1</f>
        <v>150</v>
      </c>
      <c r="D4" s="2">
        <f>(C4*1.1)*0.95</f>
        <v>156.75</v>
      </c>
      <c r="E4" s="2">
        <f>(C4*1.1)*1.05</f>
        <v>173.25</v>
      </c>
    </row>
    <row r="5" spans="1:5" ht="12.75">
      <c r="A5" s="2" t="s">
        <v>1</v>
      </c>
      <c r="B5" s="3">
        <v>4</v>
      </c>
      <c r="C5" s="2">
        <f>C4*6</f>
        <v>900</v>
      </c>
      <c r="D5" s="2">
        <f>B5*0.7</f>
        <v>2.8</v>
      </c>
      <c r="E5" s="2">
        <f>B5</f>
        <v>4</v>
      </c>
    </row>
    <row r="6" spans="1:5" ht="12.75">
      <c r="A6" s="2" t="s">
        <v>2</v>
      </c>
      <c r="B6" s="3">
        <v>4</v>
      </c>
      <c r="C6" s="2">
        <f>C4*B6</f>
        <v>600</v>
      </c>
      <c r="D6" s="2">
        <f>C6*0.95</f>
        <v>570</v>
      </c>
      <c r="E6" s="2">
        <f>C6*1.05</f>
        <v>630</v>
      </c>
    </row>
    <row r="7" spans="1:5" ht="12.75">
      <c r="A7" s="2" t="s">
        <v>3</v>
      </c>
      <c r="B7" s="3">
        <v>0.3</v>
      </c>
      <c r="C7" s="2">
        <f>C6*1.5</f>
        <v>900</v>
      </c>
      <c r="D7" s="2">
        <f>LOOKUP(B7,A46:A54,B46:B54)</f>
        <v>0.276</v>
      </c>
      <c r="E7" s="2">
        <f>LOOKUP(B7,A46:A54,C46:C54)</f>
        <v>0.3</v>
      </c>
    </row>
    <row r="8" spans="1:8" ht="12.75">
      <c r="A8" s="2" t="s">
        <v>9</v>
      </c>
      <c r="B8" s="3">
        <v>0.25</v>
      </c>
      <c r="C8" s="2">
        <f>C4*5</f>
        <v>750</v>
      </c>
      <c r="D8" s="2">
        <f>LOOKUP(B8,E46:E54,F46:F54)</f>
        <v>0.448</v>
      </c>
      <c r="E8" s="2">
        <f>LOOKUP(B8,E46:E54,G46:G54)</f>
        <v>0.64</v>
      </c>
      <c r="F8" s="7"/>
      <c r="G8" s="7"/>
      <c r="H8" s="7"/>
    </row>
    <row r="9" spans="1:5" ht="12.75">
      <c r="A9" s="2" t="s">
        <v>4</v>
      </c>
      <c r="B9" s="3">
        <v>4</v>
      </c>
      <c r="C9" s="2">
        <f>B9*B1</f>
        <v>1200</v>
      </c>
      <c r="D9" s="2">
        <f>C9*0.9</f>
        <v>1080</v>
      </c>
      <c r="E9" s="2">
        <f>C9*1.1</f>
        <v>1320</v>
      </c>
    </row>
    <row r="10" spans="1:5" ht="12.75">
      <c r="A10" s="2" t="s">
        <v>5</v>
      </c>
      <c r="B10" s="3">
        <v>0.25</v>
      </c>
      <c r="C10" s="2">
        <f>B10*B1</f>
        <v>75</v>
      </c>
      <c r="D10" s="2">
        <f>C10*0.9</f>
        <v>67.5</v>
      </c>
      <c r="E10" s="2">
        <f>C10*1.1</f>
        <v>82.5</v>
      </c>
    </row>
    <row r="11" spans="1:5" ht="12.75">
      <c r="A11" s="2" t="s">
        <v>6</v>
      </c>
      <c r="B11" s="3">
        <v>0.55</v>
      </c>
      <c r="C11" s="2">
        <f>C10*1.5</f>
        <v>112.5</v>
      </c>
      <c r="D11" s="2">
        <f>LOOKUP(B11,I46:I64,J46:J64)</f>
        <v>0.506</v>
      </c>
      <c r="E11" s="2">
        <f>LOOKUP(B11,I46:I64,K46:K64)</f>
        <v>0.55</v>
      </c>
    </row>
    <row r="12" spans="1:5" ht="12.75">
      <c r="A12" s="2" t="s">
        <v>10</v>
      </c>
      <c r="B12" s="3">
        <v>0.1</v>
      </c>
      <c r="C12" s="2">
        <v>2.5</v>
      </c>
      <c r="D12" s="2">
        <f>LOOKUP(B12,M46:M63,N46:N63)</f>
        <v>0.117</v>
      </c>
      <c r="E12" s="2">
        <f>LOOKUP(B12,M46:M63,O46:O63)</f>
        <v>0.202</v>
      </c>
    </row>
    <row r="13" spans="1:5" ht="12.75">
      <c r="A13" s="1"/>
      <c r="B13" s="1"/>
      <c r="C13" s="1"/>
      <c r="D13" s="1"/>
      <c r="E13" s="1"/>
    </row>
    <row r="14" spans="1:5" ht="12.75">
      <c r="A14" s="9" t="s">
        <v>26</v>
      </c>
      <c r="B14" s="1"/>
      <c r="C14" s="1"/>
      <c r="D14" s="1"/>
      <c r="E14" s="1"/>
    </row>
    <row r="16" ht="12.75">
      <c r="A16" s="4" t="s">
        <v>27</v>
      </c>
    </row>
    <row r="18" ht="12.75">
      <c r="A18" t="s">
        <v>31</v>
      </c>
    </row>
    <row r="19" spans="1:6" ht="12.75">
      <c r="A19" s="7"/>
      <c r="B19" s="7"/>
      <c r="C19" s="7"/>
      <c r="D19" s="7"/>
      <c r="E19" s="7"/>
      <c r="F19" s="7"/>
    </row>
    <row r="20" spans="1:9" ht="12.75">
      <c r="A20" s="11"/>
      <c r="B20" s="5"/>
      <c r="C20" s="5"/>
      <c r="D20" s="5"/>
      <c r="E20" s="5"/>
      <c r="F20" s="5"/>
      <c r="G20" s="1"/>
      <c r="H20" s="1"/>
      <c r="I20" s="1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12.75">
      <c r="A23" s="5"/>
      <c r="B23" s="5"/>
      <c r="C23" s="5"/>
      <c r="D23" s="5"/>
      <c r="E23" s="5"/>
      <c r="F23" s="5"/>
      <c r="G23" s="5"/>
      <c r="H23" s="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5"/>
      <c r="B25" s="5"/>
      <c r="C25" s="5"/>
      <c r="D25" s="5"/>
      <c r="E25" s="5"/>
      <c r="F25" s="5"/>
      <c r="G25" s="5"/>
      <c r="H25" s="5"/>
    </row>
    <row r="26" spans="1:8" ht="12.75">
      <c r="A26" s="5"/>
      <c r="B26" s="5"/>
      <c r="C26" s="5"/>
      <c r="D26" s="5"/>
      <c r="E26" s="5"/>
      <c r="F26" s="5"/>
      <c r="G26" s="5"/>
      <c r="H26" s="5"/>
    </row>
    <row r="27" spans="1:8" ht="12.75">
      <c r="A27" s="5"/>
      <c r="B27" s="5"/>
      <c r="C27" s="5"/>
      <c r="D27" s="5"/>
      <c r="E27" s="5"/>
      <c r="F27" s="5"/>
      <c r="G27" s="5"/>
      <c r="H27" s="5"/>
    </row>
    <row r="28" spans="1:8" ht="12.75">
      <c r="A28" s="5"/>
      <c r="B28" s="5"/>
      <c r="C28" s="5"/>
      <c r="D28" s="5"/>
      <c r="E28" s="5"/>
      <c r="F28" s="5"/>
      <c r="G28" s="5"/>
      <c r="H28" s="5"/>
    </row>
    <row r="29" spans="1:8" ht="12.75">
      <c r="A29" s="5"/>
      <c r="B29" s="5"/>
      <c r="C29" s="5"/>
      <c r="D29" s="5"/>
      <c r="E29" s="5"/>
      <c r="F29" s="5"/>
      <c r="G29" s="5"/>
      <c r="H29" s="5"/>
    </row>
    <row r="38" ht="12.75">
      <c r="I38" s="1"/>
    </row>
    <row r="45" spans="1:15" ht="12.75">
      <c r="A45" s="1" t="s">
        <v>20</v>
      </c>
      <c r="B45" s="1" t="s">
        <v>7</v>
      </c>
      <c r="C45" s="1" t="s">
        <v>8</v>
      </c>
      <c r="E45" s="1" t="s">
        <v>22</v>
      </c>
      <c r="F45" s="1" t="s">
        <v>7</v>
      </c>
      <c r="G45" s="1" t="s">
        <v>8</v>
      </c>
      <c r="I45" s="1" t="s">
        <v>21</v>
      </c>
      <c r="J45" s="1" t="s">
        <v>7</v>
      </c>
      <c r="K45" s="1" t="s">
        <v>8</v>
      </c>
      <c r="M45" s="1" t="s">
        <v>25</v>
      </c>
      <c r="N45" s="1" t="s">
        <v>7</v>
      </c>
      <c r="O45" s="1" t="s">
        <v>8</v>
      </c>
    </row>
    <row r="46" spans="1:15" ht="12.75">
      <c r="A46" s="1">
        <v>0.1</v>
      </c>
      <c r="B46" s="1">
        <v>0.06</v>
      </c>
      <c r="C46" s="1">
        <v>0.13</v>
      </c>
      <c r="E46" s="1">
        <v>0.1</v>
      </c>
      <c r="F46" s="1">
        <v>0.192</v>
      </c>
      <c r="G46" s="1">
        <v>0.332</v>
      </c>
      <c r="I46" s="1">
        <v>0.1</v>
      </c>
      <c r="J46" s="1">
        <v>0.06</v>
      </c>
      <c r="K46" s="1">
        <v>0.13</v>
      </c>
      <c r="M46" s="1">
        <v>0.1</v>
      </c>
      <c r="N46" s="1">
        <v>0.117</v>
      </c>
      <c r="O46" s="1">
        <v>0.202</v>
      </c>
    </row>
    <row r="47" spans="1:15" ht="12.75">
      <c r="A47" s="1">
        <v>0.15</v>
      </c>
      <c r="B47" s="1">
        <v>0.1</v>
      </c>
      <c r="C47" s="1">
        <v>0.17</v>
      </c>
      <c r="E47" s="1">
        <v>0.15</v>
      </c>
      <c r="F47" s="1">
        <v>0.288</v>
      </c>
      <c r="G47" s="1">
        <v>0.46</v>
      </c>
      <c r="I47" s="1">
        <v>0.15</v>
      </c>
      <c r="J47" s="1">
        <v>0.1</v>
      </c>
      <c r="K47" s="1">
        <v>0.17</v>
      </c>
      <c r="M47" s="1">
        <v>0.15</v>
      </c>
      <c r="N47" s="1">
        <v>0.175</v>
      </c>
      <c r="O47" s="1">
        <v>0.28</v>
      </c>
    </row>
    <row r="48" spans="1:15" ht="12.75">
      <c r="A48" s="1">
        <v>0.2</v>
      </c>
      <c r="B48" s="1">
        <v>0.15</v>
      </c>
      <c r="C48" s="1">
        <v>0.22</v>
      </c>
      <c r="E48" s="1">
        <v>0.2</v>
      </c>
      <c r="F48" s="1">
        <v>0.384</v>
      </c>
      <c r="G48" s="1">
        <v>0.563</v>
      </c>
      <c r="I48" s="1">
        <v>0.2</v>
      </c>
      <c r="J48" s="1">
        <v>0.15</v>
      </c>
      <c r="K48" s="1">
        <v>0.22</v>
      </c>
      <c r="M48" s="1">
        <v>0.2</v>
      </c>
      <c r="N48" s="1">
        <v>0.234</v>
      </c>
      <c r="O48" s="1">
        <v>0.343</v>
      </c>
    </row>
    <row r="49" spans="1:15" ht="12.75">
      <c r="A49" s="1">
        <v>0.25</v>
      </c>
      <c r="B49" s="1">
        <v>0.23</v>
      </c>
      <c r="C49" s="1">
        <v>0.25</v>
      </c>
      <c r="E49" s="1">
        <v>0.25</v>
      </c>
      <c r="F49" s="1">
        <v>0.448</v>
      </c>
      <c r="G49" s="1">
        <v>0.64</v>
      </c>
      <c r="I49" s="1">
        <v>0.25</v>
      </c>
      <c r="J49" s="1">
        <v>0.23</v>
      </c>
      <c r="K49" s="1">
        <v>0.25</v>
      </c>
      <c r="M49" s="1">
        <v>0.25</v>
      </c>
      <c r="N49" s="1">
        <v>0.27</v>
      </c>
      <c r="O49" s="1">
        <v>0.39</v>
      </c>
    </row>
    <row r="50" spans="1:15" ht="12.75">
      <c r="A50" s="1">
        <v>0.3</v>
      </c>
      <c r="B50" s="1">
        <v>0.276</v>
      </c>
      <c r="C50" s="1">
        <v>0.3</v>
      </c>
      <c r="E50" s="1">
        <v>0.3</v>
      </c>
      <c r="F50" s="1">
        <v>0.537</v>
      </c>
      <c r="G50" s="1">
        <v>0.768</v>
      </c>
      <c r="I50" s="1">
        <v>0.3</v>
      </c>
      <c r="J50" s="1">
        <v>0.276</v>
      </c>
      <c r="K50" s="1">
        <v>0.3</v>
      </c>
      <c r="M50" s="1">
        <v>0.3</v>
      </c>
      <c r="N50" s="1">
        <v>0.327</v>
      </c>
      <c r="O50" s="1">
        <v>0.46</v>
      </c>
    </row>
    <row r="51" spans="1:15" ht="12.75">
      <c r="A51" s="1">
        <v>0.35</v>
      </c>
      <c r="B51" s="1">
        <v>0.322</v>
      </c>
      <c r="C51" s="1">
        <v>0.35</v>
      </c>
      <c r="E51" s="1">
        <v>0.35</v>
      </c>
      <c r="F51" s="1">
        <v>0.627</v>
      </c>
      <c r="G51" s="1">
        <v>0.896</v>
      </c>
      <c r="I51" s="1">
        <v>0.35</v>
      </c>
      <c r="J51" s="1">
        <v>0.322</v>
      </c>
      <c r="K51" s="1">
        <v>0.35</v>
      </c>
      <c r="M51" s="1">
        <v>0.35</v>
      </c>
      <c r="N51" s="1">
        <v>0.382</v>
      </c>
      <c r="O51" s="1">
        <v>0.546</v>
      </c>
    </row>
    <row r="52" spans="1:15" ht="12.75">
      <c r="A52" s="1">
        <v>0.4</v>
      </c>
      <c r="B52" s="1">
        <v>0.368</v>
      </c>
      <c r="C52" s="1">
        <v>0.4</v>
      </c>
      <c r="E52" s="1">
        <v>0.4</v>
      </c>
      <c r="F52" s="1">
        <v>0.716</v>
      </c>
      <c r="G52" s="1">
        <v>1.024</v>
      </c>
      <c r="I52" s="1">
        <v>0.4</v>
      </c>
      <c r="J52" s="1">
        <v>0.368</v>
      </c>
      <c r="K52" s="1">
        <v>0.4</v>
      </c>
      <c r="M52" s="1">
        <v>0.4</v>
      </c>
      <c r="N52" s="1">
        <v>0.436</v>
      </c>
      <c r="O52" s="1">
        <v>0.624</v>
      </c>
    </row>
    <row r="53" spans="1:15" ht="12.75">
      <c r="A53" s="1">
        <v>0.45</v>
      </c>
      <c r="B53" s="1">
        <v>0.414</v>
      </c>
      <c r="C53" s="1">
        <v>0.45</v>
      </c>
      <c r="E53" s="1">
        <v>0.45</v>
      </c>
      <c r="F53" s="1">
        <v>0.806</v>
      </c>
      <c r="G53" s="1">
        <v>1.152</v>
      </c>
      <c r="I53" s="1">
        <v>0.45</v>
      </c>
      <c r="J53" s="1">
        <v>0.414</v>
      </c>
      <c r="K53" s="1">
        <v>0.45</v>
      </c>
      <c r="M53" s="1">
        <v>0.45</v>
      </c>
      <c r="N53" s="1">
        <v>0.491</v>
      </c>
      <c r="O53" s="1">
        <v>0.702</v>
      </c>
    </row>
    <row r="54" spans="1:15" ht="12.75">
      <c r="A54" s="1">
        <v>0.5</v>
      </c>
      <c r="B54" s="1">
        <v>0.46</v>
      </c>
      <c r="C54" s="1">
        <v>0.5</v>
      </c>
      <c r="E54" s="1">
        <v>0.5</v>
      </c>
      <c r="F54" s="1">
        <v>0.896</v>
      </c>
      <c r="G54" s="1">
        <v>1.28</v>
      </c>
      <c r="I54" s="1">
        <v>0.5</v>
      </c>
      <c r="J54" s="1">
        <v>0.46</v>
      </c>
      <c r="K54" s="1">
        <v>0.5</v>
      </c>
      <c r="M54" s="1">
        <v>0.5</v>
      </c>
      <c r="N54" s="1">
        <v>0.546</v>
      </c>
      <c r="O54" s="1">
        <v>0.78</v>
      </c>
    </row>
    <row r="55" spans="9:15" ht="12.75">
      <c r="I55" s="1">
        <v>0.55</v>
      </c>
      <c r="J55" s="1">
        <v>0.506</v>
      </c>
      <c r="K55" s="1">
        <v>0.55</v>
      </c>
      <c r="M55" s="1">
        <v>0.6</v>
      </c>
      <c r="N55" s="1">
        <v>0.655</v>
      </c>
      <c r="O55" s="1">
        <v>0.936</v>
      </c>
    </row>
    <row r="56" spans="9:15" ht="12.75">
      <c r="I56" s="1">
        <v>0.6</v>
      </c>
      <c r="J56" s="1">
        <v>0.552</v>
      </c>
      <c r="K56" s="1">
        <v>0.6</v>
      </c>
      <c r="M56" s="1">
        <v>0.65</v>
      </c>
      <c r="N56" s="1">
        <v>0.709</v>
      </c>
      <c r="O56" s="1">
        <v>1.014</v>
      </c>
    </row>
    <row r="57" spans="9:15" ht="12.75">
      <c r="I57" s="1">
        <v>0.65</v>
      </c>
      <c r="J57" s="1">
        <v>0.598</v>
      </c>
      <c r="K57" s="1">
        <v>0.65</v>
      </c>
      <c r="M57" s="1">
        <v>0.7</v>
      </c>
      <c r="N57" s="1">
        <v>0.764</v>
      </c>
      <c r="O57" s="1">
        <v>1.092</v>
      </c>
    </row>
    <row r="58" spans="9:15" ht="12.75">
      <c r="I58" s="1">
        <v>0.7</v>
      </c>
      <c r="J58" s="1">
        <v>0.644</v>
      </c>
      <c r="K58" s="1">
        <v>0.7</v>
      </c>
      <c r="M58" s="1">
        <v>0.75</v>
      </c>
      <c r="N58" s="1">
        <v>0.819</v>
      </c>
      <c r="O58" s="1">
        <v>1.17</v>
      </c>
    </row>
    <row r="59" spans="9:15" ht="12.75">
      <c r="I59" s="1">
        <v>0.75</v>
      </c>
      <c r="J59" s="1">
        <v>0.69</v>
      </c>
      <c r="K59" s="1">
        <v>0.75</v>
      </c>
      <c r="M59" s="1">
        <v>0.8</v>
      </c>
      <c r="N59" s="1">
        <v>0.873</v>
      </c>
      <c r="O59" s="1">
        <v>1.248</v>
      </c>
    </row>
    <row r="60" spans="9:15" ht="12.75">
      <c r="I60" s="1">
        <v>0.8</v>
      </c>
      <c r="J60" s="1">
        <v>0.736</v>
      </c>
      <c r="K60" s="1">
        <v>0.8</v>
      </c>
      <c r="M60" s="1">
        <v>0.85</v>
      </c>
      <c r="N60" s="1">
        <v>0.928</v>
      </c>
      <c r="O60" s="1">
        <v>1.326</v>
      </c>
    </row>
    <row r="61" spans="9:15" ht="12.75">
      <c r="I61" s="1">
        <v>0.85</v>
      </c>
      <c r="J61" s="1">
        <v>0.782</v>
      </c>
      <c r="K61" s="1">
        <v>0.85</v>
      </c>
      <c r="M61" s="1">
        <v>0.9</v>
      </c>
      <c r="N61" s="1">
        <v>0.982</v>
      </c>
      <c r="O61" s="1">
        <v>1.404</v>
      </c>
    </row>
    <row r="62" spans="9:15" ht="12.75">
      <c r="I62" s="1">
        <v>0.9</v>
      </c>
      <c r="J62" s="1">
        <v>0.828</v>
      </c>
      <c r="K62" s="1">
        <v>0.9</v>
      </c>
      <c r="M62" s="1">
        <v>0.95</v>
      </c>
      <c r="N62" s="1">
        <v>1.037</v>
      </c>
      <c r="O62" s="1">
        <v>1.482</v>
      </c>
    </row>
    <row r="63" spans="9:15" ht="12.75">
      <c r="I63" s="1">
        <v>0.95</v>
      </c>
      <c r="J63" s="1">
        <v>0.874</v>
      </c>
      <c r="K63" s="1">
        <v>0.95</v>
      </c>
      <c r="M63" s="1">
        <v>1</v>
      </c>
      <c r="N63" s="1">
        <v>1.092</v>
      </c>
      <c r="O63" s="1">
        <v>1.56</v>
      </c>
    </row>
    <row r="64" spans="9:11" ht="12.75">
      <c r="I64" s="1">
        <v>1</v>
      </c>
      <c r="J64" s="1">
        <v>0.92</v>
      </c>
      <c r="K64" s="1">
        <v>1</v>
      </c>
    </row>
    <row r="65" spans="1:12" ht="38.25">
      <c r="A65" s="6" t="s">
        <v>12</v>
      </c>
      <c r="B65" s="6" t="s">
        <v>11</v>
      </c>
      <c r="C65" s="6" t="s">
        <v>13</v>
      </c>
      <c r="D65" s="6" t="s">
        <v>14</v>
      </c>
      <c r="E65" s="6" t="s">
        <v>18</v>
      </c>
      <c r="F65" s="6" t="s">
        <v>15</v>
      </c>
      <c r="G65" s="6" t="s">
        <v>16</v>
      </c>
      <c r="H65" s="6" t="s">
        <v>17</v>
      </c>
      <c r="I65" s="6" t="s">
        <v>19</v>
      </c>
      <c r="L65" s="6"/>
    </row>
    <row r="66" spans="1:11" ht="38.25">
      <c r="A66">
        <v>0.4</v>
      </c>
      <c r="B66">
        <v>2</v>
      </c>
      <c r="C66">
        <v>1.5</v>
      </c>
      <c r="D66">
        <v>0.1</v>
      </c>
      <c r="E66">
        <v>0.1</v>
      </c>
      <c r="F66">
        <v>2</v>
      </c>
      <c r="G66">
        <v>0.25</v>
      </c>
      <c r="H66">
        <v>0.1</v>
      </c>
      <c r="I66">
        <v>0.1</v>
      </c>
      <c r="K66" s="6" t="s">
        <v>28</v>
      </c>
    </row>
    <row r="67" spans="1:11" ht="12.75">
      <c r="A67">
        <v>0.45</v>
      </c>
      <c r="B67">
        <v>2.5</v>
      </c>
      <c r="C67">
        <v>2</v>
      </c>
      <c r="D67">
        <v>0.15</v>
      </c>
      <c r="E67">
        <v>0.15</v>
      </c>
      <c r="F67">
        <v>2.5</v>
      </c>
      <c r="G67">
        <v>0.3</v>
      </c>
      <c r="H67">
        <v>0.15</v>
      </c>
      <c r="I67">
        <v>0.15</v>
      </c>
      <c r="K67" s="1">
        <v>5</v>
      </c>
    </row>
    <row r="68" spans="1:11" ht="12.75">
      <c r="A68">
        <v>0.5</v>
      </c>
      <c r="B68">
        <v>3</v>
      </c>
      <c r="C68">
        <v>2.5</v>
      </c>
      <c r="D68">
        <v>0.2</v>
      </c>
      <c r="E68">
        <v>0.2</v>
      </c>
      <c r="F68">
        <v>3</v>
      </c>
      <c r="G68">
        <v>0.35</v>
      </c>
      <c r="H68">
        <v>0.2</v>
      </c>
      <c r="I68">
        <v>0.2</v>
      </c>
      <c r="K68" s="1">
        <v>200</v>
      </c>
    </row>
    <row r="69" spans="1:11" ht="12.75">
      <c r="A69">
        <v>0.55</v>
      </c>
      <c r="B69">
        <v>3.5</v>
      </c>
      <c r="C69">
        <v>3</v>
      </c>
      <c r="D69">
        <v>0.25</v>
      </c>
      <c r="E69">
        <v>0.25</v>
      </c>
      <c r="F69">
        <v>3.5</v>
      </c>
      <c r="G69">
        <v>0.4</v>
      </c>
      <c r="H69">
        <v>0.25</v>
      </c>
      <c r="I69">
        <v>0.25</v>
      </c>
      <c r="K69" s="1">
        <v>250</v>
      </c>
    </row>
    <row r="70" spans="1:11" ht="12.75">
      <c r="A70">
        <v>0.6</v>
      </c>
      <c r="B70">
        <v>4</v>
      </c>
      <c r="C70">
        <v>3.5</v>
      </c>
      <c r="D70">
        <v>0.3</v>
      </c>
      <c r="E70">
        <v>0.3</v>
      </c>
      <c r="F70">
        <v>4</v>
      </c>
      <c r="G70">
        <v>0.45</v>
      </c>
      <c r="H70">
        <v>0.3</v>
      </c>
      <c r="I70">
        <v>0.3</v>
      </c>
      <c r="K70" s="1">
        <v>300</v>
      </c>
    </row>
    <row r="71" spans="1:11" ht="12.75">
      <c r="A71">
        <v>0.65</v>
      </c>
      <c r="B71">
        <v>4.5</v>
      </c>
      <c r="C71">
        <v>4</v>
      </c>
      <c r="D71">
        <v>0.35</v>
      </c>
      <c r="E71">
        <v>0.35</v>
      </c>
      <c r="F71">
        <v>4.5</v>
      </c>
      <c r="G71">
        <v>0.5</v>
      </c>
      <c r="H71">
        <v>0.35</v>
      </c>
      <c r="I71">
        <v>0.35</v>
      </c>
      <c r="K71" s="1">
        <v>400</v>
      </c>
    </row>
    <row r="72" spans="1:11" ht="12.75">
      <c r="A72">
        <v>0.7</v>
      </c>
      <c r="B72">
        <v>5</v>
      </c>
      <c r="C72">
        <v>4.5</v>
      </c>
      <c r="D72">
        <v>0.4</v>
      </c>
      <c r="E72">
        <v>0.4</v>
      </c>
      <c r="F72">
        <v>5</v>
      </c>
      <c r="G72">
        <v>0.55</v>
      </c>
      <c r="H72">
        <v>0.4</v>
      </c>
      <c r="I72">
        <v>0.4</v>
      </c>
      <c r="K72" s="1">
        <v>600</v>
      </c>
    </row>
    <row r="73" spans="1:11" ht="12.75">
      <c r="A73">
        <v>0.75</v>
      </c>
      <c r="B73">
        <v>5.5</v>
      </c>
      <c r="C73">
        <v>5</v>
      </c>
      <c r="D73">
        <v>0.45</v>
      </c>
      <c r="E73">
        <v>0.45</v>
      </c>
      <c r="F73">
        <v>5.5</v>
      </c>
      <c r="G73">
        <v>0.6</v>
      </c>
      <c r="H73">
        <v>0.45</v>
      </c>
      <c r="I73">
        <v>0.45</v>
      </c>
      <c r="K73" s="1">
        <v>630</v>
      </c>
    </row>
    <row r="74" spans="1:11" ht="12.75">
      <c r="A74">
        <v>0.8</v>
      </c>
      <c r="B74">
        <v>6</v>
      </c>
      <c r="C74">
        <v>5.5</v>
      </c>
      <c r="D74">
        <v>0.5</v>
      </c>
      <c r="E74">
        <v>0.5</v>
      </c>
      <c r="F74">
        <v>6</v>
      </c>
      <c r="G74">
        <v>0.65</v>
      </c>
      <c r="H74">
        <v>0.5</v>
      </c>
      <c r="I74">
        <v>0.5</v>
      </c>
      <c r="K74" s="1">
        <v>800</v>
      </c>
    </row>
    <row r="75" spans="1:11" ht="12.75">
      <c r="A75">
        <v>0.85</v>
      </c>
      <c r="B75">
        <v>6.5</v>
      </c>
      <c r="C75">
        <v>6</v>
      </c>
      <c r="F75">
        <v>6.5</v>
      </c>
      <c r="G75">
        <v>0.7</v>
      </c>
      <c r="H75">
        <v>0.55</v>
      </c>
      <c r="I75">
        <v>0.55</v>
      </c>
      <c r="K75" s="1">
        <v>1000</v>
      </c>
    </row>
    <row r="76" spans="1:11" ht="12.75">
      <c r="A76">
        <v>0.9</v>
      </c>
      <c r="B76">
        <v>7</v>
      </c>
      <c r="C76">
        <v>6.5</v>
      </c>
      <c r="F76">
        <v>7</v>
      </c>
      <c r="G76">
        <v>0.75</v>
      </c>
      <c r="H76">
        <v>0.6</v>
      </c>
      <c r="I76">
        <v>0.6</v>
      </c>
      <c r="K76" s="1">
        <v>1200</v>
      </c>
    </row>
    <row r="77" spans="1:11" ht="12.75">
      <c r="A77">
        <v>0.95</v>
      </c>
      <c r="B77">
        <v>7.5</v>
      </c>
      <c r="C77">
        <v>7</v>
      </c>
      <c r="F77">
        <v>7.5</v>
      </c>
      <c r="G77">
        <v>0.8</v>
      </c>
      <c r="H77">
        <v>0.65</v>
      </c>
      <c r="I77">
        <v>0.65</v>
      </c>
      <c r="K77" s="1">
        <v>1250</v>
      </c>
    </row>
    <row r="78" spans="1:11" ht="12.75">
      <c r="A78">
        <v>1</v>
      </c>
      <c r="B78">
        <v>8</v>
      </c>
      <c r="C78">
        <v>7.5</v>
      </c>
      <c r="F78">
        <v>8</v>
      </c>
      <c r="G78">
        <v>0.85</v>
      </c>
      <c r="H78">
        <v>0.7</v>
      </c>
      <c r="I78">
        <v>0.7</v>
      </c>
      <c r="K78" s="1">
        <v>1600</v>
      </c>
    </row>
    <row r="79" spans="2:11" ht="12.75">
      <c r="B79">
        <v>8.5</v>
      </c>
      <c r="C79">
        <v>8</v>
      </c>
      <c r="F79">
        <v>8.5</v>
      </c>
      <c r="G79">
        <v>0.9</v>
      </c>
      <c r="H79">
        <v>0.75</v>
      </c>
      <c r="I79">
        <v>0.75</v>
      </c>
      <c r="K79" s="1">
        <v>2000</v>
      </c>
    </row>
    <row r="80" spans="2:11" ht="12.75">
      <c r="B80">
        <v>9</v>
      </c>
      <c r="C80">
        <v>8.5</v>
      </c>
      <c r="F80">
        <v>9</v>
      </c>
      <c r="G80">
        <v>0.95</v>
      </c>
      <c r="H80">
        <v>0.8</v>
      </c>
      <c r="I80">
        <v>0.8</v>
      </c>
      <c r="K80" s="1">
        <v>2500</v>
      </c>
    </row>
    <row r="81" spans="2:11" ht="12.75">
      <c r="B81">
        <v>9.5</v>
      </c>
      <c r="C81">
        <v>9</v>
      </c>
      <c r="F81">
        <v>9.5</v>
      </c>
      <c r="G81">
        <v>1</v>
      </c>
      <c r="H81">
        <v>0.85</v>
      </c>
      <c r="I81">
        <v>0.85</v>
      </c>
      <c r="K81" s="1">
        <v>3000</v>
      </c>
    </row>
    <row r="82" spans="2:11" ht="12.75">
      <c r="B82">
        <v>10</v>
      </c>
      <c r="C82">
        <v>9.5</v>
      </c>
      <c r="F82">
        <v>10</v>
      </c>
      <c r="H82">
        <v>0.9</v>
      </c>
      <c r="I82">
        <v>0.9</v>
      </c>
      <c r="K82" s="1">
        <v>3200</v>
      </c>
    </row>
    <row r="83" spans="2:11" ht="12.75">
      <c r="B83">
        <v>10.5</v>
      </c>
      <c r="C83">
        <v>10</v>
      </c>
      <c r="H83">
        <v>0.95</v>
      </c>
      <c r="I83">
        <v>0.95</v>
      </c>
      <c r="K83" s="1">
        <v>4000</v>
      </c>
    </row>
    <row r="84" spans="2:9" ht="12.75">
      <c r="B84">
        <v>11</v>
      </c>
      <c r="H84">
        <v>1</v>
      </c>
      <c r="I84">
        <v>1</v>
      </c>
    </row>
    <row r="85" ht="12.75">
      <c r="B85">
        <v>11.5</v>
      </c>
    </row>
    <row r="86" ht="12.75">
      <c r="B86">
        <v>12</v>
      </c>
    </row>
    <row r="87" ht="12.75">
      <c r="B87">
        <v>12.5</v>
      </c>
    </row>
    <row r="88" ht="12.75">
      <c r="B88">
        <v>13</v>
      </c>
    </row>
    <row r="89" ht="12.75">
      <c r="B89">
        <v>13.5</v>
      </c>
    </row>
    <row r="90" ht="12.75">
      <c r="B90">
        <v>14</v>
      </c>
    </row>
    <row r="91" ht="12.75">
      <c r="B91">
        <v>14.5</v>
      </c>
    </row>
    <row r="92" ht="12.75">
      <c r="B92">
        <v>15</v>
      </c>
    </row>
    <row r="93" ht="12.75">
      <c r="B93">
        <v>15.5</v>
      </c>
    </row>
    <row r="94" ht="12.75">
      <c r="B94">
        <v>16</v>
      </c>
    </row>
    <row r="95" ht="12.75">
      <c r="B95">
        <v>16.5</v>
      </c>
    </row>
    <row r="96" ht="12.75">
      <c r="B96">
        <v>17</v>
      </c>
    </row>
    <row r="97" ht="12.75">
      <c r="B97">
        <v>17.5</v>
      </c>
    </row>
    <row r="98" ht="12.75">
      <c r="B98">
        <v>18</v>
      </c>
    </row>
    <row r="99" ht="12.75">
      <c r="B99">
        <v>18.5</v>
      </c>
    </row>
    <row r="100" ht="12.75">
      <c r="B100">
        <v>19</v>
      </c>
    </row>
    <row r="101" ht="12.75">
      <c r="B101">
        <v>19.5</v>
      </c>
    </row>
    <row r="102" ht="12.75">
      <c r="B102">
        <v>20</v>
      </c>
    </row>
    <row r="103" ht="12.75">
      <c r="B103">
        <v>20.5</v>
      </c>
    </row>
    <row r="104" ht="12.75">
      <c r="B104">
        <v>21</v>
      </c>
    </row>
    <row r="105" ht="12.75">
      <c r="B105">
        <v>21.5</v>
      </c>
    </row>
    <row r="106" ht="12.75">
      <c r="B106">
        <v>22</v>
      </c>
    </row>
    <row r="107" ht="12.75">
      <c r="B107">
        <v>22.5</v>
      </c>
    </row>
    <row r="108" ht="12.75">
      <c r="B108">
        <v>23</v>
      </c>
    </row>
    <row r="109" ht="12.75">
      <c r="B109">
        <v>23.5</v>
      </c>
    </row>
    <row r="110" ht="12.75">
      <c r="B110">
        <v>24</v>
      </c>
    </row>
  </sheetData>
  <sheetProtection sheet="1" objects="1" scenarios="1" selectLockedCells="1"/>
  <dataValidations count="11">
    <dataValidation type="list" allowBlank="1" showInputMessage="1" showErrorMessage="1" sqref="A81">
      <formula1>$A$3:$A$13</formula1>
    </dataValidation>
    <dataValidation type="list" allowBlank="1" showInputMessage="1" showErrorMessage="1" sqref="B4">
      <formula1>$A$66:$A$78</formula1>
    </dataValidation>
    <dataValidation type="list" allowBlank="1" showInputMessage="1" showErrorMessage="1" sqref="B5">
      <formula1>$B$66:$B$110</formula1>
    </dataValidation>
    <dataValidation type="list" allowBlank="1" showInputMessage="1" showErrorMessage="1" sqref="B6">
      <formula1>$C$66:$C$83</formula1>
    </dataValidation>
    <dataValidation type="list" allowBlank="1" showInputMessage="1" showErrorMessage="1" sqref="B7">
      <formula1>$D$66:$D$74</formula1>
    </dataValidation>
    <dataValidation type="list" allowBlank="1" showInputMessage="1" showErrorMessage="1" sqref="B8">
      <formula1>$E$66:$E$74</formula1>
    </dataValidation>
    <dataValidation type="list" allowBlank="1" showInputMessage="1" showErrorMessage="1" sqref="B9">
      <formula1>$F$66:$F$82</formula1>
    </dataValidation>
    <dataValidation type="list" allowBlank="1" showInputMessage="1" showErrorMessage="1" sqref="B10">
      <formula1>$G$66:$G$81</formula1>
    </dataValidation>
    <dataValidation type="list" allowBlank="1" showInputMessage="1" showErrorMessage="1" sqref="B11">
      <formula1>$H$66:$H$84</formula1>
    </dataValidation>
    <dataValidation type="list" allowBlank="1" showInputMessage="1" showErrorMessage="1" sqref="B12">
      <formula1>$I$66:$I$84</formula1>
    </dataValidation>
    <dataValidation type="list" allowBlank="1" showInputMessage="1" showErrorMessage="1" sqref="B1">
      <formula1>$K$66:$K$82</formula1>
    </dataValidation>
  </dataValidation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"/>
  <sheetViews>
    <sheetView workbookViewId="0" topLeftCell="A1">
      <selection activeCell="I24" sqref="I24"/>
    </sheetView>
  </sheetViews>
  <sheetFormatPr defaultColWidth="9.140625" defaultRowHeight="12.75"/>
  <cols>
    <col min="1" max="1" width="11.140625" style="0" customWidth="1"/>
    <col min="2" max="2" width="9.8515625" style="0" customWidth="1"/>
    <col min="3" max="3" width="10.00390625" style="0" customWidth="1"/>
    <col min="4" max="4" width="9.8515625" style="0" customWidth="1"/>
    <col min="5" max="5" width="10.421875" style="0" customWidth="1"/>
    <col min="6" max="7" width="10.00390625" style="0" customWidth="1"/>
  </cols>
  <sheetData>
    <row r="1" spans="1:7" ht="31.5" customHeight="1">
      <c r="A1" s="6"/>
      <c r="B1" s="6"/>
      <c r="C1" s="6"/>
      <c r="D1" s="6"/>
      <c r="E1" s="6"/>
      <c r="F1" s="6"/>
      <c r="G1" s="6"/>
    </row>
  </sheetData>
  <dataValidations count="1">
    <dataValidation type="list" allowBlank="1" showInputMessage="1" showErrorMessage="1" sqref="A17">
      <formula1>$A$2:$A$14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Eaton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A Konecsny</dc:creator>
  <cp:keywords/>
  <dc:description/>
  <cp:lastModifiedBy>Eaton Electrical</cp:lastModifiedBy>
  <dcterms:created xsi:type="dcterms:W3CDTF">2006-12-14T21:47:41Z</dcterms:created>
  <dcterms:modified xsi:type="dcterms:W3CDTF">2009-07-27T17:46:40Z</dcterms:modified>
  <cp:category/>
  <cp:version/>
  <cp:contentType/>
  <cp:contentStatus/>
</cp:coreProperties>
</file>